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2E4C2EF2-4EA9-4C53-9221-49CE46F4B35C}" xr6:coauthVersionLast="45" xr6:coauthVersionMax="45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Print_Area" localSheetId="3">ACT!$A$1:$E$220</definedName>
    <definedName name="_xlnm.Print_Area" localSheetId="11">Memoria!$A$1:$F$47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62" l="1"/>
  <c r="C28" i="62"/>
  <c r="D46" i="62" l="1"/>
  <c r="C186" i="60"/>
  <c r="C185" i="60" s="1"/>
  <c r="G103" i="59" l="1"/>
  <c r="E103" i="59"/>
  <c r="D103" i="59"/>
  <c r="C15" i="62" l="1"/>
  <c r="C8" i="60" l="1"/>
  <c r="C73" i="60"/>
  <c r="D193" i="60"/>
  <c r="D191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2" i="60"/>
  <c r="D194" i="60"/>
  <c r="D195" i="60"/>
  <c r="D196" i="60"/>
  <c r="D100" i="60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214" i="60"/>
  <c r="D215" i="60"/>
  <c r="D216" i="60"/>
  <c r="D217" i="60"/>
  <c r="D218" i="60"/>
  <c r="D219" i="60"/>
  <c r="D220" i="60"/>
  <c r="D99" i="60"/>
  <c r="C30" i="64" l="1"/>
  <c r="C7" i="64"/>
  <c r="C15" i="63"/>
  <c r="C7" i="63"/>
  <c r="C20" i="63" s="1"/>
  <c r="D98" i="60"/>
  <c r="H3" i="65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1" s="1"/>
  <c r="E2" i="62"/>
  <c r="E2" i="61"/>
  <c r="E1" i="61"/>
  <c r="E14" i="59"/>
  <c r="F14" i="59"/>
  <c r="G14" i="59" s="1"/>
  <c r="E3" i="61" l="1"/>
  <c r="C39" i="64"/>
  <c r="A3" i="61"/>
  <c r="A3" i="62"/>
  <c r="A1" i="60"/>
  <c r="A1" i="62"/>
</calcChain>
</file>

<file path=xl/sharedStrings.xml><?xml version="1.0" encoding="utf-8"?>
<sst xmlns="http://schemas.openxmlformats.org/spreadsheetml/2006/main" count="908" uniqueCount="645">
  <si>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</si>
  <si>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</si>
  <si>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</si>
  <si>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</si>
  <si>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</si>
  <si>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</si>
  <si>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</si>
  <si>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</si>
  <si>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</si>
  <si>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</si>
  <si>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</si>
  <si>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</si>
  <si>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</si>
  <si>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</si>
  <si>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</si>
  <si>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</si>
  <si>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</si>
  <si>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</si>
  <si>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</si>
  <si>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</si>
  <si>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</si>
  <si>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</si>
  <si>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</si>
  <si>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</si>
  <si>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</si>
  <si>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</si>
  <si>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</si>
  <si>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</si>
  <si>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</si>
  <si>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</si>
  <si>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</si>
  <si>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</si>
  <si>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</si>
  <si>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</si>
  <si>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</si>
  <si>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</si>
  <si>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</si>
  <si>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</si>
  <si>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</si>
  <si>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</si>
  <si>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</si>
  <si>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</si>
  <si>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</si>
  <si>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</si>
  <si>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</si>
  <si>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</si>
  <si>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</si>
  <si>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</si>
  <si>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</si>
  <si>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</si>
  <si>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</si>
  <si>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</si>
  <si>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</si>
  <si>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</si>
  <si>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</si>
  <si>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</si>
  <si>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</si>
  <si>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</si>
  <si>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</si>
  <si>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</si>
  <si>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</si>
  <si>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</si>
  <si>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</si>
  <si>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</si>
  <si>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</si>
  <si>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</si>
  <si>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</si>
  <si>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</si>
  <si>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</si>
  <si>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</si>
  <si>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</si>
  <si>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</si>
  <si>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</si>
  <si>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</si>
  <si>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</si>
  <si>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</si>
  <si>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</si>
  <si>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</si>
  <si>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</si>
  <si>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</si>
  <si>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</si>
  <si>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</si>
  <si>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</si>
  <si>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</si>
  <si>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</si>
  <si>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</si>
  <si>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</si>
  <si>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</si>
  <si>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</si>
  <si>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</si>
  <si>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</si>
  <si>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</si>
  <si>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</si>
  <si>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</si>
  <si>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</si>
  <si>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</si>
  <si>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</si>
  <si>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</si>
  <si>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</si>
  <si>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</si>
  <si>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</si>
  <si>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</si>
  <si>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</si>
  <si>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</si>
  <si>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</si>
  <si>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</si>
  <si>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</si>
  <si>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</si>
  <si>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</si>
  <si>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</si>
  <si>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</si>
  <si>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</si>
  <si>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</si>
  <si>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</si>
  <si>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</si>
  <si>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</si>
  <si>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</si>
  <si>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</si>
  <si>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</si>
  <si>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</si>
  <si>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</si>
  <si>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</si>
  <si>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</si>
  <si>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</si>
  <si>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</si>
  <si>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</si>
  <si>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</si>
  <si>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</si>
  <si>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</si>
  <si>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</si>
  <si>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</si>
  <si>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</si>
  <si>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</si>
  <si>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</si>
  <si>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</si>
  <si>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</si>
  <si>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</si>
  <si>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</si>
  <si>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</si>
  <si>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</si>
  <si>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</si>
  <si>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</si>
  <si>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</si>
  <si>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</si>
  <si>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</si>
  <si>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</si>
  <si>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</si>
  <si>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</si>
  <si>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</si>
  <si>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</si>
  <si>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</si>
  <si>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</si>
  <si>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</si>
  <si>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</si>
  <si>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</si>
  <si>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</si>
  <si>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</si>
  <si>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</si>
  <si>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</si>
  <si>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</si>
  <si>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</si>
  <si>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</si>
  <si>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</si>
  <si>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</si>
  <si>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</si>
  <si>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</si>
  <si>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</si>
  <si>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</si>
  <si>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</si>
  <si>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</si>
  <si>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</si>
  <si>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</si>
  <si>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</si>
  <si>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</si>
  <si>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</si>
  <si>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</si>
  <si>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</si>
  <si>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</si>
  <si>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</si>
  <si>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</si>
  <si>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</si>
  <si>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</si>
  <si>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</si>
  <si>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</si>
  <si>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</si>
  <si>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</si>
  <si>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</si>
  <si>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</si>
  <si>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</si>
  <si>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</si>
  <si>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</si>
  <si>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</si>
  <si>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</si>
  <si>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</si>
  <si>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</si>
  <si>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</si>
  <si>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</si>
  <si>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</si>
  <si>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</si>
  <si>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</si>
  <si>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</si>
  <si>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</si>
  <si>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</si>
  <si>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</si>
  <si>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</si>
  <si>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</si>
  <si>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</si>
  <si>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</si>
  <si>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</si>
  <si>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</si>
  <si>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</si>
  <si>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</si>
  <si>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</si>
  <si>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</si>
  <si>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</si>
  <si>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</si>
  <si>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</si>
  <si>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</si>
  <si>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</si>
  <si>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</si>
  <si>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</si>
  <si>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</si>
  <si>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</si>
  <si>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</si>
  <si>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</si>
  <si>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</si>
  <si>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</si>
  <si>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</si>
  <si>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</si>
  <si>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</si>
  <si>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</si>
  <si>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</si>
  <si>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</si>
  <si>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</si>
  <si>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</si>
  <si>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</si>
  <si>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</si>
  <si>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</si>
  <si>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</si>
  <si>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</si>
  <si>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</si>
  <si>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</si>
  <si>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</si>
  <si>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</si>
  <si>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</si>
  <si>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</si>
  <si>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</si>
  <si>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</si>
  <si>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</si>
  <si>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</si>
  <si>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</si>
  <si>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</si>
  <si>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</si>
  <si>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</si>
  <si>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</si>
  <si>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</si>
  <si>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</si>
  <si>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</si>
  <si>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</si>
  <si>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</si>
  <si>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</si>
  <si>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</si>
  <si>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</si>
  <si>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</si>
  <si>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</si>
  <si>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</si>
  <si>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</si>
  <si>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</si>
  <si>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</si>
  <si>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</si>
  <si>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</si>
  <si>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</si>
  <si>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</si>
  <si>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</si>
  <si>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</si>
  <si>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</si>
  <si>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</si>
  <si>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</si>
  <si>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</si>
  <si>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</si>
  <si>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</si>
  <si>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</si>
  <si>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</si>
  <si>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</si>
  <si>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</si>
  <si>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</si>
  <si>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</si>
  <si>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</si>
  <si>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</si>
  <si>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</si>
  <si>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</si>
  <si>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</si>
  <si>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</si>
  <si>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</si>
  <si>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</si>
  <si>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</si>
  <si>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</si>
  <si>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</si>
  <si>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</si>
  <si>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</si>
  <si>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</si>
  <si>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</si>
  <si>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</si>
  <si>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</si>
  <si>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</si>
  <si>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</si>
  <si>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</si>
  <si>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</si>
  <si>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</si>
  <si>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</si>
  <si>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</si>
  <si>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</si>
  <si>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</si>
  <si>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</si>
  <si>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</si>
  <si>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</si>
  <si>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</si>
  <si>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</si>
  <si>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</si>
  <si>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</si>
  <si>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</si>
  <si>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</si>
  <si>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</si>
  <si>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</si>
  <si>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</si>
  <si>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</si>
  <si>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</si>
  <si>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</si>
  <si>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</si>
  <si>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</si>
  <si>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</si>
  <si>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</si>
  <si>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</si>
  <si>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</si>
  <si>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</si>
  <si>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</si>
  <si>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</si>
  <si>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</si>
  <si>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</si>
  <si>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</si>
  <si>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</si>
  <si>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</si>
  <si>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</si>
  <si>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</si>
  <si>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</si>
  <si>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</si>
  <si>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</si>
  <si>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</si>
  <si>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</si>
  <si>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</si>
  <si>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</si>
  <si>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</si>
  <si>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</si>
  <si>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</si>
  <si>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</si>
  <si>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</si>
  <si>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</si>
  <si>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</si>
  <si>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</si>
  <si>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</si>
  <si>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</si>
  <si>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</si>
  <si>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</si>
  <si>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</si>
  <si>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</si>
  <si>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</si>
  <si>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</si>
  <si>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</si>
  <si>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</si>
  <si>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</si>
  <si>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</si>
  <si>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</si>
  <si>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</si>
  <si>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</si>
  <si>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</si>
  <si>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</si>
  <si>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</si>
  <si>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</si>
  <si>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</si>
  <si>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</si>
  <si>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</si>
  <si>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</si>
  <si>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</si>
  <si>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</si>
  <si>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</si>
  <si>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</si>
  <si>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</si>
  <si>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</si>
  <si>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</si>
  <si>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</si>
  <si>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</si>
  <si>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</si>
  <si>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</si>
  <si>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</si>
  <si>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</si>
  <si>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</si>
  <si>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</si>
  <si>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</si>
  <si>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</si>
  <si>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</si>
  <si>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</si>
  <si>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</si>
  <si>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</si>
  <si>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</si>
  <si>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</si>
  <si>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</si>
  <si>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</si>
  <si>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</si>
  <si>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</si>
  <si>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</si>
  <si>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</si>
  <si>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</si>
  <si>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</si>
  <si>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</si>
  <si>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</si>
  <si>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</si>
  <si>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</si>
  <si>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</si>
  <si>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</si>
  <si>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</si>
  <si>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</si>
  <si>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</si>
  <si>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</si>
  <si>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</si>
  <si>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</si>
  <si>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</si>
  <si>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</si>
  <si>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</si>
  <si>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</si>
  <si>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</si>
  <si>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</si>
  <si>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</si>
  <si>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</si>
  <si>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</si>
  <si>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</si>
  <si>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</si>
  <si>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</si>
  <si>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</si>
  <si>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</si>
  <si>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</si>
  <si>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</si>
  <si>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</si>
  <si>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</si>
  <si>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</si>
  <si>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</si>
  <si>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</si>
  <si>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</si>
  <si>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</si>
  <si>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</si>
  <si>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</si>
  <si>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</si>
  <si>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</si>
  <si>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</si>
  <si>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</si>
  <si>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</si>
  <si>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</si>
  <si>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</si>
  <si>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</si>
  <si>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</si>
  <si>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</si>
  <si>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</si>
  <si>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</si>
  <si>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</si>
  <si>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</si>
  <si>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</si>
  <si>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</si>
  <si>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</si>
  <si>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</si>
  <si>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</si>
  <si>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</si>
  <si>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</si>
  <si>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</si>
  <si>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</si>
  <si>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</si>
  <si>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</si>
  <si>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</si>
  <si>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</si>
  <si>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</si>
  <si>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</si>
  <si>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</si>
  <si>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</si>
  <si>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</si>
  <si>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</si>
  <si>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</si>
  <si>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</si>
  <si>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</si>
  <si>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</si>
  <si>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</si>
  <si>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</si>
  <si>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</si>
  <si>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</si>
  <si>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</si>
  <si>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</si>
  <si>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</si>
  <si>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</si>
  <si>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</si>
  <si>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</si>
  <si>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</si>
  <si>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</si>
  <si>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</si>
  <si>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</si>
  <si>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</si>
  <si>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</si>
  <si>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</si>
  <si>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</si>
  <si>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</si>
  <si>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</si>
  <si>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</si>
  <si>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</si>
  <si>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</si>
  <si>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</si>
  <si>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</si>
  <si>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</si>
  <si>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</si>
  <si>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</si>
  <si>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</si>
  <si>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</si>
  <si>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</si>
  <si>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</si>
  <si>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</si>
  <si>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</si>
  <si>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</si>
  <si>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</si>
  <si>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</si>
  <si>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</si>
  <si>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</si>
  <si>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</si>
  <si>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</si>
  <si>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</si>
  <si>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</si>
  <si>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</si>
  <si>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</si>
  <si>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</si>
  <si>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</si>
  <si>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</si>
  <si>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</si>
  <si>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</si>
  <si>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</si>
  <si>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</si>
  <si>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</si>
  <si>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</si>
  <si>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</si>
  <si>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</si>
  <si>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</si>
  <si>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</si>
  <si>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</si>
  <si>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</si>
  <si>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</si>
  <si>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</si>
  <si>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</si>
  <si>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</si>
  <si>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</si>
  <si>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</si>
  <si>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</si>
  <si>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</si>
  <si>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</si>
  <si>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</si>
  <si>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</si>
  <si>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</si>
  <si>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</si>
  <si>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</si>
  <si>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</si>
  <si>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</si>
  <si>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</si>
  <si>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</si>
  <si>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</si>
  <si>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</si>
  <si>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</si>
  <si>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</si>
  <si>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</si>
  <si>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</si>
  <si>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</si>
  <si>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</si>
  <si>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</si>
  <si>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</si>
  <si>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</si>
  <si>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</si>
  <si>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</si>
  <si>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</si>
  <si>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</si>
  <si>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</si>
  <si>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</si>
  <si>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</si>
  <si>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</si>
  <si>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</si>
  <si>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</si>
  <si>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</si>
  <si>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</si>
  <si>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</si>
  <si>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</si>
  <si>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</si>
  <si>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</si>
  <si>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</si>
  <si>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</si>
  <si>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</si>
  <si>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</si>
  <si>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</si>
  <si>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</si>
  <si>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</si>
  <si>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</si>
  <si>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</si>
  <si>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</si>
  <si>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</si>
  <si>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</si>
  <si>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</si>
  <si>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</si>
  <si>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</si>
  <si>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</si>
  <si>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</si>
  <si>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</si>
  <si>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</si>
  <si>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</si>
  <si>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</si>
  <si>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</si>
  <si>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</si>
  <si>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</si>
  <si>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</si>
  <si>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</si>
  <si>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</si>
  <si>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</si>
  <si>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FIDEICOMISO DE OBRAS POR COOPERACIÓN</t>
  </si>
  <si>
    <t>Recurso invertido por la Fiduciaria diariamente</t>
  </si>
  <si>
    <t>Aportaciones Realizadas Por Los Vecinos En Cajas De La Tesorería Municipal</t>
  </si>
  <si>
    <t>Recurso de anticipos  por amortizar de contratos vigentes de obra</t>
  </si>
  <si>
    <t>Linea recta</t>
  </si>
  <si>
    <t>10% mob. y 33.30% Computo</t>
  </si>
  <si>
    <t>Pago a 15 días</t>
  </si>
  <si>
    <t>Pago según avance de obra y fondeado con aport. de cooperadores</t>
  </si>
  <si>
    <t>Se paga de forma mensual al SAT a través de la fiduciaria y a la  la Camara de forma semestral</t>
  </si>
  <si>
    <t>Recurso depósitado por contratistas pend. de entregar estimación para registro.</t>
  </si>
  <si>
    <t>Particulares</t>
  </si>
  <si>
    <t>Aportaciones para obras diversas</t>
  </si>
  <si>
    <t>Aportaciones de Obras No Iniciadas</t>
  </si>
  <si>
    <t>Recurso a devolver  a los cooperadores por obras canceladas y saldos a favor de obras terminadas</t>
  </si>
  <si>
    <t>Recurso  de aportaciones para el pago de obra de pavimentación y de gastos generales, así como recurso aplicado por el PAE pendiente de recaudar de cartera vencida..</t>
  </si>
  <si>
    <t>Recurso obtenido principalmente de las aportaciones de los vecinos de obras en proceso, deductivas a contratistas y accesorios pagados por PAE</t>
  </si>
  <si>
    <t>Recurso obtenido del Fideicomitente (Presidencia Municipal)</t>
  </si>
  <si>
    <t>Productos financieros generados por el recurso invertido en bancos.</t>
  </si>
  <si>
    <t>Municipal</t>
  </si>
  <si>
    <t>Calculo de depreciación conforme a la CONAC/ valor historico</t>
  </si>
  <si>
    <t>FIDEICOMISO DE OBRAS PPOR COOPERACIÓN</t>
  </si>
  <si>
    <t>ACREEDORA</t>
  </si>
  <si>
    <t>Correspondiente del 01 de enero  al 31 de  diciembre del 2020</t>
  </si>
  <si>
    <t>Correspondiente del 01 enero al 31 de diciembre de 2020</t>
  </si>
  <si>
    <t>Correspondiente del 01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</si>
</sst>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9" fontId="13" fillId="0" borderId="0" xfId="14" applyFont="1"/>
    <xf numFmtId="0" fontId="13" fillId="0" borderId="0" xfId="8" applyFont="1" applyAlignment="1">
      <alignment wrapText="1"/>
    </xf>
    <xf numFmtId="0" fontId="13" fillId="0" borderId="21" xfId="8" applyFont="1" applyBorder="1"/>
    <xf numFmtId="43" fontId="13" fillId="0" borderId="0" xfId="15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3" fillId="0" borderId="21" xfId="8" applyFont="1" applyBorder="1" applyAlignment="1">
      <alignment horizontal="left" wrapText="1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0"/>
  <sheetViews>
    <sheetView showGridLines="0" zoomScale="160" zoomScaleNormal="160" zoomScaleSheetLayoutView="100" workbookViewId="0">
      <pane ySplit="4" topLeftCell="A5" activePane="bottomLeft" state="frozen"/>
      <selection activeCell="A14" sqref="A14:B14"/>
      <selection pane="bottomLeft" activeCell="D8" sqref="D8"/>
    </sheetView>
  </sheetViews>
  <sheetFormatPr baseColWidth="10" defaultColWidth="12.85546875" defaultRowHeight="11.25" x14ac:dyDescent="0.2"/>
  <cols>
    <col min="1" max="1" width="14.7109375" style="14" customWidth="1"/>
    <col min="2" max="2" width="75.7109375" style="14" bestFit="1" customWidth="1"/>
    <col min="3" max="16384" width="12.85546875" style="14"/>
  </cols>
  <sheetData>
    <row r="1" spans="1:4" ht="18.95" customHeight="1" x14ac:dyDescent="0.2">
      <c r="A1" s="136" t="s">
        <v>620</v>
      </c>
      <c r="B1" s="136"/>
      <c r="C1" s="37" t="s">
        <v>185</v>
      </c>
      <c r="D1" s="38">
        <v>2020</v>
      </c>
    </row>
    <row r="2" spans="1:4" ht="18.95" customHeight="1" x14ac:dyDescent="0.2">
      <c r="A2" s="137" t="s">
        <v>495</v>
      </c>
      <c r="B2" s="137"/>
      <c r="C2" s="37" t="s">
        <v>187</v>
      </c>
      <c r="D2" s="40" t="s">
        <v>188</v>
      </c>
    </row>
    <row r="3" spans="1:4" ht="18.95" customHeight="1" x14ac:dyDescent="0.2">
      <c r="A3" s="138" t="s">
        <v>642</v>
      </c>
      <c r="B3" s="138"/>
      <c r="C3" s="37" t="s">
        <v>189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7"/>
    </row>
    <row r="11" spans="1:4" x14ac:dyDescent="0.2">
      <c r="A11" s="65" t="s">
        <v>5</v>
      </c>
      <c r="B11" s="66" t="s">
        <v>6</v>
      </c>
      <c r="C11" s="127"/>
    </row>
    <row r="12" spans="1:4" x14ac:dyDescent="0.2">
      <c r="A12" s="65" t="s">
        <v>133</v>
      </c>
      <c r="B12" s="66" t="s">
        <v>612</v>
      </c>
      <c r="C12" s="127"/>
    </row>
    <row r="13" spans="1:4" x14ac:dyDescent="0.2">
      <c r="A13" s="65" t="s">
        <v>7</v>
      </c>
      <c r="B13" s="66" t="s">
        <v>608</v>
      </c>
      <c r="C13" s="127"/>
    </row>
    <row r="14" spans="1:4" x14ac:dyDescent="0.2">
      <c r="A14" s="65" t="s">
        <v>8</v>
      </c>
      <c r="B14" s="66" t="s">
        <v>132</v>
      </c>
      <c r="C14" s="127"/>
    </row>
    <row r="15" spans="1:4" x14ac:dyDescent="0.2">
      <c r="A15" s="65" t="s">
        <v>9</v>
      </c>
      <c r="B15" s="66" t="s">
        <v>10</v>
      </c>
      <c r="C15" s="127"/>
    </row>
    <row r="16" spans="1:4" x14ac:dyDescent="0.2">
      <c r="A16" s="65" t="s">
        <v>11</v>
      </c>
      <c r="B16" s="66" t="s">
        <v>12</v>
      </c>
      <c r="C16" s="127"/>
    </row>
    <row r="17" spans="1:3" x14ac:dyDescent="0.2">
      <c r="A17" s="65" t="s">
        <v>13</v>
      </c>
      <c r="B17" s="66" t="s">
        <v>14</v>
      </c>
      <c r="C17" s="127"/>
    </row>
    <row r="18" spans="1:3" x14ac:dyDescent="0.2">
      <c r="A18" s="65" t="s">
        <v>15</v>
      </c>
      <c r="B18" s="66" t="s">
        <v>16</v>
      </c>
      <c r="C18" s="127"/>
    </row>
    <row r="19" spans="1:3" x14ac:dyDescent="0.2">
      <c r="A19" s="65" t="s">
        <v>17</v>
      </c>
      <c r="B19" s="66" t="s">
        <v>609</v>
      </c>
      <c r="C19" s="127"/>
    </row>
    <row r="20" spans="1:3" x14ac:dyDescent="0.2">
      <c r="A20" s="65" t="s">
        <v>18</v>
      </c>
      <c r="B20" s="66" t="s">
        <v>19</v>
      </c>
      <c r="C20" s="127"/>
    </row>
    <row r="21" spans="1:3" x14ac:dyDescent="0.2">
      <c r="A21" s="65" t="s">
        <v>20</v>
      </c>
      <c r="B21" s="66" t="s">
        <v>174</v>
      </c>
      <c r="C21" s="127"/>
    </row>
    <row r="22" spans="1:3" x14ac:dyDescent="0.2">
      <c r="A22" s="65" t="s">
        <v>21</v>
      </c>
      <c r="B22" s="66" t="s">
        <v>22</v>
      </c>
      <c r="C22" s="127"/>
    </row>
    <row r="23" spans="1:3" x14ac:dyDescent="0.2">
      <c r="A23" s="65" t="s">
        <v>580</v>
      </c>
      <c r="B23" s="66" t="s">
        <v>299</v>
      </c>
      <c r="C23" s="127"/>
    </row>
    <row r="24" spans="1:3" x14ac:dyDescent="0.2">
      <c r="A24" s="65" t="s">
        <v>581</v>
      </c>
      <c r="B24" s="66" t="s">
        <v>583</v>
      </c>
      <c r="C24" s="127"/>
    </row>
    <row r="25" spans="1:3" x14ac:dyDescent="0.2">
      <c r="A25" s="65" t="s">
        <v>582</v>
      </c>
      <c r="B25" s="66" t="s">
        <v>336</v>
      </c>
      <c r="C25" s="127"/>
    </row>
    <row r="26" spans="1:3" x14ac:dyDescent="0.2">
      <c r="A26" s="65" t="s">
        <v>584</v>
      </c>
      <c r="B26" s="66" t="s">
        <v>353</v>
      </c>
      <c r="C26" s="127"/>
    </row>
    <row r="27" spans="1:3" x14ac:dyDescent="0.2">
      <c r="A27" s="65" t="s">
        <v>23</v>
      </c>
      <c r="B27" s="66" t="s">
        <v>24</v>
      </c>
      <c r="C27" s="127"/>
    </row>
    <row r="28" spans="1:3" x14ac:dyDescent="0.2">
      <c r="A28" s="65" t="s">
        <v>25</v>
      </c>
      <c r="B28" s="66" t="s">
        <v>26</v>
      </c>
      <c r="C28" s="127"/>
    </row>
    <row r="29" spans="1:3" x14ac:dyDescent="0.2">
      <c r="A29" s="65" t="s">
        <v>27</v>
      </c>
      <c r="B29" s="66" t="s">
        <v>28</v>
      </c>
      <c r="C29" s="127"/>
    </row>
    <row r="30" spans="1:3" x14ac:dyDescent="0.2">
      <c r="A30" s="65" t="s">
        <v>29</v>
      </c>
      <c r="B30" s="66" t="s">
        <v>30</v>
      </c>
      <c r="C30" s="127"/>
    </row>
    <row r="31" spans="1:3" x14ac:dyDescent="0.2">
      <c r="A31" s="65" t="s">
        <v>76</v>
      </c>
      <c r="B31" s="66" t="s">
        <v>77</v>
      </c>
      <c r="C31" s="127"/>
    </row>
    <row r="32" spans="1:3" x14ac:dyDescent="0.2">
      <c r="A32" s="17"/>
      <c r="B32" s="20"/>
      <c r="C32" s="127"/>
    </row>
    <row r="33" spans="1:3" x14ac:dyDescent="0.2">
      <c r="A33" s="17"/>
      <c r="B33" s="19"/>
      <c r="C33" s="127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zoomScale="170" zoomScaleNormal="170" workbookViewId="0">
      <selection activeCell="F14" sqref="F14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3" t="s">
        <v>640</v>
      </c>
      <c r="B1" s="144"/>
      <c r="C1" s="145"/>
    </row>
    <row r="2" spans="1:3" s="59" customFormat="1" ht="18" customHeight="1" x14ac:dyDescent="0.25">
      <c r="A2" s="146" t="s">
        <v>492</v>
      </c>
      <c r="B2" s="147"/>
      <c r="C2" s="148"/>
    </row>
    <row r="3" spans="1:3" s="59" customFormat="1" ht="18" customHeight="1" x14ac:dyDescent="0.25">
      <c r="A3" s="146" t="s">
        <v>643</v>
      </c>
      <c r="B3" s="147"/>
      <c r="C3" s="148"/>
    </row>
    <row r="4" spans="1:3" s="61" customFormat="1" ht="18" customHeight="1" x14ac:dyDescent="0.2">
      <c r="A4" s="149" t="s">
        <v>488</v>
      </c>
      <c r="B4" s="150"/>
      <c r="C4" s="151"/>
    </row>
    <row r="5" spans="1:3" x14ac:dyDescent="0.2">
      <c r="A5" s="76" t="s">
        <v>528</v>
      </c>
      <c r="B5" s="76"/>
      <c r="C5" s="77">
        <v>16392711.08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16392711.08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zoomScale="170" zoomScaleNormal="170" workbookViewId="0">
      <selection activeCell="C11" sqref="C11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2" t="s">
        <v>620</v>
      </c>
      <c r="B1" s="153"/>
      <c r="C1" s="154"/>
    </row>
    <row r="2" spans="1:3" s="62" customFormat="1" ht="18.95" customHeight="1" x14ac:dyDescent="0.25">
      <c r="A2" s="155" t="s">
        <v>493</v>
      </c>
      <c r="B2" s="156"/>
      <c r="C2" s="157"/>
    </row>
    <row r="3" spans="1:3" s="62" customFormat="1" ht="18.95" customHeight="1" x14ac:dyDescent="0.25">
      <c r="A3" s="155" t="s">
        <v>644</v>
      </c>
      <c r="B3" s="156"/>
      <c r="C3" s="157"/>
    </row>
    <row r="4" spans="1:3" x14ac:dyDescent="0.2">
      <c r="A4" s="149" t="s">
        <v>488</v>
      </c>
      <c r="B4" s="150"/>
      <c r="C4" s="151"/>
    </row>
    <row r="5" spans="1:3" x14ac:dyDescent="0.2">
      <c r="A5" s="106" t="s">
        <v>541</v>
      </c>
      <c r="B5" s="76"/>
      <c r="C5" s="99">
        <v>13601193.68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147320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147320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0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389049.32</v>
      </c>
    </row>
    <row r="31" spans="1:3" x14ac:dyDescent="0.2">
      <c r="A31" s="116" t="s">
        <v>563</v>
      </c>
      <c r="B31" s="98" t="s">
        <v>434</v>
      </c>
      <c r="C31" s="109">
        <v>389049.32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13842923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zoomScale="110" zoomScaleNormal="110" workbookViewId="0">
      <selection activeCell="B57" sqref="B5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8" width="9.28515625" style="52" bestFit="1" customWidth="1"/>
    <col min="9" max="10" width="20.28515625" style="52" customWidth="1"/>
    <col min="11" max="16384" width="9.140625" style="52"/>
  </cols>
  <sheetData>
    <row r="1" spans="1:10" ht="18.95" customHeight="1" x14ac:dyDescent="0.2">
      <c r="A1" s="142" t="str">
        <f>'Notas a los Edos Financieros'!A1</f>
        <v>FIDEICOMISO DE OBRAS POR COOPERACIÓN</v>
      </c>
      <c r="B1" s="158"/>
      <c r="C1" s="158"/>
      <c r="D1" s="158"/>
      <c r="E1" s="158"/>
      <c r="F1" s="158"/>
      <c r="G1" s="50" t="s">
        <v>185</v>
      </c>
      <c r="H1" s="51">
        <f>'Notas a los Edos Financieros'!D1</f>
        <v>2020</v>
      </c>
    </row>
    <row r="2" spans="1:10" ht="18.95" customHeight="1" x14ac:dyDescent="0.2">
      <c r="A2" s="142" t="s">
        <v>494</v>
      </c>
      <c r="B2" s="158"/>
      <c r="C2" s="158"/>
      <c r="D2" s="158"/>
      <c r="E2" s="158"/>
      <c r="F2" s="158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9" t="str">
        <f>'Notas a los Edos Financieros'!A3</f>
        <v>Correspondiente del 01 de enero  al 31 de  diciembre del 2020</v>
      </c>
      <c r="B3" s="160"/>
      <c r="C3" s="160"/>
      <c r="D3" s="160"/>
      <c r="E3" s="160"/>
      <c r="F3" s="160"/>
      <c r="G3" s="50" t="s">
        <v>189</v>
      </c>
      <c r="H3" s="51">
        <f>'Notas a los Edos Financieros'!D3</f>
        <v>4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0</v>
      </c>
      <c r="D36" s="57">
        <v>18936526.07</v>
      </c>
      <c r="E36" s="57">
        <v>0</v>
      </c>
      <c r="F36" s="57">
        <v>18936526.07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18148021.68</v>
      </c>
      <c r="E37" s="57">
        <v>18936526.07</v>
      </c>
      <c r="F37" s="57">
        <v>-788504.39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0</v>
      </c>
      <c r="E38" s="57">
        <v>1755310.6</v>
      </c>
      <c r="F38" s="57">
        <v>-1755310.6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16392711.08</v>
      </c>
      <c r="E39" s="57">
        <v>16392711.08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16392711.08</v>
      </c>
      <c r="F40" s="57">
        <v>-16392711.08</v>
      </c>
    </row>
    <row r="41" spans="1:6" x14ac:dyDescent="0.2">
      <c r="A41" s="52">
        <v>8210</v>
      </c>
      <c r="B41" s="52" t="s">
        <v>91</v>
      </c>
      <c r="C41" s="57">
        <v>0</v>
      </c>
      <c r="D41" s="57">
        <v>0</v>
      </c>
      <c r="E41" s="57">
        <v>18936526.07</v>
      </c>
      <c r="F41" s="57">
        <v>18936526.07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61228693.640000001</v>
      </c>
      <c r="E42" s="57">
        <v>57648671.850000001</v>
      </c>
      <c r="F42" s="57">
        <v>3580021.79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44047478.170000002</v>
      </c>
      <c r="E43" s="57">
        <v>42292167.57</v>
      </c>
      <c r="F43" s="57">
        <v>1755310.6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13601193.68</v>
      </c>
      <c r="E44" s="57">
        <v>13601193.68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13601193.68</v>
      </c>
      <c r="E45" s="57">
        <v>13384277.140000001</v>
      </c>
      <c r="F45" s="57">
        <v>216916.54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13384277.140000001</v>
      </c>
      <c r="E46" s="57">
        <v>13384277.140000001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13384277.140000001</v>
      </c>
      <c r="E47" s="52">
        <v>0</v>
      </c>
      <c r="F47" s="57">
        <v>13384277.140000001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opLeftCell="A10" zoomScale="140" zoomScaleNormal="140" zoomScaleSheetLayoutView="100" workbookViewId="0">
      <selection activeCell="E22" sqref="E22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8" t="s">
        <v>50</v>
      </c>
      <c r="C1" s="129"/>
      <c r="D1" s="129"/>
      <c r="E1" s="130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61" t="s">
        <v>34</v>
      </c>
      <c r="B5" s="161"/>
      <c r="C5" s="161"/>
      <c r="D5" s="161"/>
      <c r="E5" s="16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62" t="s">
        <v>36</v>
      </c>
      <c r="C10" s="162"/>
      <c r="D10" s="162"/>
      <c r="E10" s="162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62" t="s">
        <v>38</v>
      </c>
      <c r="C12" s="162"/>
      <c r="D12" s="162"/>
      <c r="E12" s="162"/>
    </row>
    <row r="13" spans="1:8" s="6" customFormat="1" ht="26.1" customHeight="1" x14ac:dyDescent="0.2">
      <c r="A13" s="123" t="s">
        <v>604</v>
      </c>
      <c r="B13" s="162" t="s">
        <v>39</v>
      </c>
      <c r="C13" s="162"/>
      <c r="D13" s="162"/>
      <c r="E13" s="16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2"/>
  <sheetViews>
    <sheetView zoomScale="130" zoomScaleNormal="130" workbookViewId="0">
      <selection activeCell="C105" sqref="C105:C114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16.28515625" style="43" customWidth="1"/>
    <col min="6" max="6" width="13.570312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9" t="str">
        <f>'Notas a los Edos Financieros'!A1</f>
        <v>FIDEICOMISO DE OBRAS POR COOPERACIÓN</v>
      </c>
      <c r="B1" s="140"/>
      <c r="C1" s="140"/>
      <c r="D1" s="140"/>
      <c r="E1" s="140"/>
      <c r="F1" s="140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9" t="s">
        <v>186</v>
      </c>
      <c r="B2" s="140"/>
      <c r="C2" s="140"/>
      <c r="D2" s="140"/>
      <c r="E2" s="140"/>
      <c r="F2" s="140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9" t="str">
        <f>'Notas a los Edos Financieros'!A3</f>
        <v>Correspondiente del 01 de enero  al 31 de  diciembre del 2020</v>
      </c>
      <c r="B3" s="140"/>
      <c r="C3" s="140"/>
      <c r="D3" s="140"/>
      <c r="E3" s="140"/>
      <c r="F3" s="140"/>
      <c r="G3" s="37" t="s">
        <v>189</v>
      </c>
      <c r="H3" s="48">
        <f>'Notas a los Edos Financieros'!D3</f>
        <v>4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50167964.600000001</v>
      </c>
      <c r="D8" s="43" t="s">
        <v>621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877213.82</v>
      </c>
      <c r="D20" s="47">
        <v>877213.82</v>
      </c>
      <c r="E20" s="47">
        <v>0</v>
      </c>
      <c r="F20" s="47">
        <v>0</v>
      </c>
      <c r="G20" s="47">
        <v>0</v>
      </c>
      <c r="H20" s="43" t="s">
        <v>622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5">
        <v>1126</v>
      </c>
      <c r="B22" s="126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5">
        <v>1129</v>
      </c>
      <c r="B23" s="126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5429146.0300000003</v>
      </c>
      <c r="D27" s="47">
        <v>5429146.0300000003</v>
      </c>
      <c r="E27" s="47">
        <v>0</v>
      </c>
      <c r="F27" s="47">
        <v>0</v>
      </c>
      <c r="G27" s="47">
        <v>0</v>
      </c>
      <c r="H27" s="43" t="s">
        <v>623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ht="15" customHeight="1" x14ac:dyDescent="0.2">
      <c r="A54" s="45">
        <v>1230</v>
      </c>
      <c r="B54" s="43" t="s">
        <v>222</v>
      </c>
      <c r="C54" s="47">
        <v>0</v>
      </c>
      <c r="D54" s="47">
        <v>0</v>
      </c>
      <c r="E54" s="47">
        <v>0</v>
      </c>
    </row>
    <row r="55" spans="1:8" ht="15" customHeight="1" x14ac:dyDescent="0.2">
      <c r="A55" s="45">
        <v>1231</v>
      </c>
      <c r="B55" s="43" t="s">
        <v>223</v>
      </c>
      <c r="C55" s="47">
        <v>0</v>
      </c>
      <c r="D55" s="47">
        <v>0</v>
      </c>
      <c r="E55" s="47">
        <v>0</v>
      </c>
    </row>
    <row r="56" spans="1:8" ht="15" customHeight="1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ht="15" customHeight="1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ht="15" customHeight="1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</row>
    <row r="59" spans="1:8" ht="15" customHeight="1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ht="15" customHeight="1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ht="15" customHeight="1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ht="15" customHeight="1" x14ac:dyDescent="0.2">
      <c r="A62" s="45">
        <v>1240</v>
      </c>
      <c r="B62" s="43" t="s">
        <v>230</v>
      </c>
      <c r="C62" s="47">
        <v>5392344.5800000001</v>
      </c>
      <c r="D62" s="47">
        <v>358885.28</v>
      </c>
      <c r="E62" s="47">
        <v>4175765.34</v>
      </c>
      <c r="F62" s="43" t="s">
        <v>624</v>
      </c>
      <c r="H62" s="133" t="s">
        <v>639</v>
      </c>
    </row>
    <row r="63" spans="1:8" ht="15" customHeight="1" x14ac:dyDescent="0.2">
      <c r="A63" s="45">
        <v>1241</v>
      </c>
      <c r="B63" s="43" t="s">
        <v>231</v>
      </c>
      <c r="C63" s="47">
        <v>2083587.87</v>
      </c>
      <c r="D63" s="47">
        <v>146765.04</v>
      </c>
      <c r="E63" s="47">
        <v>1594713.19</v>
      </c>
      <c r="F63" s="43" t="s">
        <v>624</v>
      </c>
      <c r="G63" s="43" t="s">
        <v>625</v>
      </c>
      <c r="H63" s="133" t="s">
        <v>639</v>
      </c>
    </row>
    <row r="64" spans="1:8" ht="15" customHeight="1" x14ac:dyDescent="0.2">
      <c r="A64" s="45">
        <v>1242</v>
      </c>
      <c r="B64" s="43" t="s">
        <v>232</v>
      </c>
      <c r="C64" s="47">
        <v>0</v>
      </c>
      <c r="D64" s="47">
        <v>0</v>
      </c>
      <c r="E64" s="47">
        <v>0</v>
      </c>
    </row>
    <row r="65" spans="1:8" ht="15" customHeight="1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ht="15" customHeight="1" x14ac:dyDescent="0.2">
      <c r="A66" s="45">
        <v>1244</v>
      </c>
      <c r="B66" s="43" t="s">
        <v>234</v>
      </c>
      <c r="C66" s="47">
        <v>3023752.81</v>
      </c>
      <c r="D66" s="47">
        <v>195471.88</v>
      </c>
      <c r="E66" s="47">
        <v>2489357.77</v>
      </c>
      <c r="F66" s="43" t="s">
        <v>624</v>
      </c>
      <c r="G66" s="132">
        <v>0.1</v>
      </c>
      <c r="H66" s="133" t="s">
        <v>639</v>
      </c>
    </row>
    <row r="67" spans="1:8" ht="15" customHeight="1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ht="15" customHeight="1" x14ac:dyDescent="0.2">
      <c r="A68" s="45">
        <v>1246</v>
      </c>
      <c r="B68" s="43" t="s">
        <v>236</v>
      </c>
      <c r="C68" s="47">
        <v>285003.90000000002</v>
      </c>
      <c r="D68" s="47">
        <v>16648.36</v>
      </c>
      <c r="E68" s="47">
        <v>91694.38</v>
      </c>
      <c r="F68" s="43" t="s">
        <v>624</v>
      </c>
      <c r="G68" s="132">
        <v>0.1</v>
      </c>
      <c r="H68" s="133" t="s">
        <v>639</v>
      </c>
    </row>
    <row r="69" spans="1:8" ht="15" customHeight="1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ht="15" customHeight="1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ht="15" customHeight="1" x14ac:dyDescent="0.2">
      <c r="A74" s="45">
        <v>1250</v>
      </c>
      <c r="B74" s="43" t="s">
        <v>240</v>
      </c>
      <c r="C74" s="47">
        <v>353123.28</v>
      </c>
      <c r="D74" s="47">
        <v>30164.04</v>
      </c>
      <c r="E74" s="47">
        <v>404733.74</v>
      </c>
      <c r="F74" s="43" t="s">
        <v>624</v>
      </c>
      <c r="H74" s="133" t="s">
        <v>639</v>
      </c>
    </row>
    <row r="75" spans="1:8" ht="15" customHeight="1" x14ac:dyDescent="0.2">
      <c r="A75" s="45">
        <v>1251</v>
      </c>
      <c r="B75" s="43" t="s">
        <v>241</v>
      </c>
      <c r="C75" s="47">
        <v>45495.15</v>
      </c>
      <c r="D75" s="47">
        <v>1947.64</v>
      </c>
      <c r="E75" s="47">
        <v>44895.85</v>
      </c>
      <c r="F75" s="43" t="s">
        <v>624</v>
      </c>
      <c r="G75" s="132">
        <v>0.3</v>
      </c>
      <c r="H75" s="133" t="s">
        <v>639</v>
      </c>
    </row>
    <row r="76" spans="1:8" ht="15" customHeight="1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ht="15" customHeight="1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ht="15" customHeight="1" x14ac:dyDescent="0.2">
      <c r="A78" s="45">
        <v>1254</v>
      </c>
      <c r="B78" s="43" t="s">
        <v>244</v>
      </c>
      <c r="C78" s="47">
        <v>307628.13</v>
      </c>
      <c r="D78" s="47">
        <v>28216.400000000001</v>
      </c>
      <c r="E78" s="47">
        <v>359837.89</v>
      </c>
      <c r="F78" s="43" t="s">
        <v>624</v>
      </c>
      <c r="G78" s="132">
        <v>0.1</v>
      </c>
      <c r="H78" s="133" t="s">
        <v>639</v>
      </c>
    </row>
    <row r="79" spans="1:8" ht="15" customHeight="1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ht="15" customHeight="1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ht="15" customHeight="1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20386262.48</v>
      </c>
      <c r="D103" s="47">
        <f>+D105+D112</f>
        <v>2135151.5099999998</v>
      </c>
      <c r="E103" s="47">
        <f>+E110</f>
        <v>131108.49</v>
      </c>
      <c r="F103" s="47">
        <v>0</v>
      </c>
      <c r="G103" s="47">
        <f>+G106</f>
        <v>18120002.48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216658.03</v>
      </c>
      <c r="D105" s="47">
        <v>216658.03</v>
      </c>
      <c r="E105" s="47">
        <v>0</v>
      </c>
      <c r="F105" s="47">
        <v>0</v>
      </c>
      <c r="G105" s="47">
        <v>0</v>
      </c>
      <c r="H105" s="43" t="s">
        <v>626</v>
      </c>
    </row>
    <row r="106" spans="1:8" x14ac:dyDescent="0.2">
      <c r="A106" s="45">
        <v>2113</v>
      </c>
      <c r="B106" s="43" t="s">
        <v>266</v>
      </c>
      <c r="C106" s="47">
        <v>18120002.48</v>
      </c>
      <c r="D106" s="47">
        <v>0</v>
      </c>
      <c r="E106" s="47">
        <v>0</v>
      </c>
      <c r="F106" s="47">
        <v>0</v>
      </c>
      <c r="G106" s="47">
        <v>18120002.48</v>
      </c>
      <c r="H106" s="43" t="s">
        <v>627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131108.49</v>
      </c>
      <c r="D110" s="47">
        <v>0</v>
      </c>
      <c r="E110" s="47">
        <v>131108.49</v>
      </c>
      <c r="F110" s="47">
        <v>0</v>
      </c>
      <c r="G110" s="47">
        <v>0</v>
      </c>
      <c r="H110" s="43" t="s">
        <v>628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1918493.48</v>
      </c>
      <c r="D112" s="47">
        <v>1918493.48</v>
      </c>
      <c r="E112" s="47">
        <v>0</v>
      </c>
      <c r="F112" s="47">
        <v>0</v>
      </c>
      <c r="G112" s="47">
        <v>0</v>
      </c>
      <c r="H112" s="43" t="s">
        <v>629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44843247.049999997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67923.89</v>
      </c>
      <c r="D129" s="43" t="s">
        <v>630</v>
      </c>
      <c r="E129" s="43" t="s">
        <v>631</v>
      </c>
    </row>
    <row r="130" spans="1:8" x14ac:dyDescent="0.2">
      <c r="A130" s="45">
        <v>2253</v>
      </c>
      <c r="B130" s="43" t="s">
        <v>287</v>
      </c>
      <c r="C130" s="47">
        <v>41602994.079999998</v>
      </c>
      <c r="D130" s="43" t="s">
        <v>630</v>
      </c>
      <c r="E130" s="43" t="s">
        <v>632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3172329.08</v>
      </c>
      <c r="D132" s="43" t="s">
        <v>630</v>
      </c>
      <c r="E132" s="43" t="s">
        <v>633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ht="11.25" customHeight="1" x14ac:dyDescent="0.2">
      <c r="A139" s="45">
        <v>2240</v>
      </c>
      <c r="B139" s="43" t="s">
        <v>293</v>
      </c>
      <c r="C139" s="47">
        <v>99199884.730000004</v>
      </c>
      <c r="D139" s="134" t="s">
        <v>641</v>
      </c>
      <c r="E139" s="141" t="s">
        <v>634</v>
      </c>
      <c r="F139" s="141"/>
      <c r="G139" s="141"/>
      <c r="H139" s="141"/>
    </row>
    <row r="140" spans="1:8" x14ac:dyDescent="0.2">
      <c r="A140" s="45">
        <v>2241</v>
      </c>
      <c r="B140" s="43" t="s">
        <v>294</v>
      </c>
      <c r="C140" s="47">
        <v>0</v>
      </c>
      <c r="D140" s="134"/>
      <c r="E140" s="134"/>
      <c r="F140" s="134"/>
      <c r="G140" s="134"/>
      <c r="H140" s="134"/>
    </row>
    <row r="141" spans="1:8" x14ac:dyDescent="0.2">
      <c r="A141" s="45">
        <v>2242</v>
      </c>
      <c r="B141" s="43" t="s">
        <v>295</v>
      </c>
      <c r="C141" s="47">
        <v>0</v>
      </c>
      <c r="D141" s="134"/>
      <c r="E141" s="134"/>
      <c r="F141" s="134"/>
      <c r="G141" s="134"/>
      <c r="H141" s="134"/>
    </row>
    <row r="142" spans="1:8" x14ac:dyDescent="0.2">
      <c r="A142" s="45">
        <v>2249</v>
      </c>
      <c r="B142" s="43" t="s">
        <v>296</v>
      </c>
      <c r="C142" s="47">
        <v>99199884.730000004</v>
      </c>
      <c r="D142" s="134" t="s">
        <v>641</v>
      </c>
      <c r="E142" s="141" t="s">
        <v>634</v>
      </c>
      <c r="F142" s="141"/>
      <c r="G142" s="141"/>
      <c r="H142" s="141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E139:H139"/>
    <mergeCell ref="E142:H142"/>
  </mergeCells>
  <pageMargins left="0.70866141732283472" right="0.70866141732283472" top="0.74803149606299213" bottom="0.74803149606299213" header="0.31496062992125984" footer="0.31496062992125984"/>
  <pageSetup scale="5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0"/>
  <sheetViews>
    <sheetView topLeftCell="A82" zoomScale="120" zoomScaleNormal="120" workbookViewId="0">
      <selection activeCell="E211" sqref="E211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7" t="str">
        <f>ESF!A1</f>
        <v>FIDEICOMISO DE OBRAS POR COOPERACIÓN</v>
      </c>
      <c r="B1" s="137"/>
      <c r="C1" s="137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7" t="s">
        <v>297</v>
      </c>
      <c r="B2" s="137"/>
      <c r="C2" s="137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7" t="str">
        <f>ESF!A3</f>
        <v>Correspondiente del 01 de enero  al 31 de  diciembre del 2020</v>
      </c>
      <c r="B3" s="137"/>
      <c r="C3" s="137"/>
      <c r="D3" s="37" t="s">
        <v>189</v>
      </c>
      <c r="E3" s="48">
        <f>'Notas a los Edos Financieros'!D3</f>
        <v>4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f>+C46</f>
        <v>11451511.76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11451511.76</v>
      </c>
      <c r="D46" s="71"/>
      <c r="E46" s="69"/>
    </row>
    <row r="47" spans="1:5" x14ac:dyDescent="0.2">
      <c r="A47" s="70">
        <v>4171</v>
      </c>
      <c r="B47" s="71" t="s">
        <v>505</v>
      </c>
      <c r="C47" s="43">
        <v>0</v>
      </c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11451511.76</v>
      </c>
      <c r="D49" s="71" t="s">
        <v>635</v>
      </c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2397792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43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2397792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2397792</v>
      </c>
      <c r="D66" s="71" t="s">
        <v>636</v>
      </c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f>+C74</f>
        <v>2543407.3199999998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2543407.3199999998</v>
      </c>
      <c r="D74" s="71"/>
      <c r="E74" s="71"/>
    </row>
    <row r="75" spans="1:5" x14ac:dyDescent="0.2">
      <c r="A75" s="73">
        <v>4311</v>
      </c>
      <c r="B75" s="71" t="s">
        <v>518</v>
      </c>
      <c r="C75" s="74"/>
      <c r="D75" s="71"/>
      <c r="E75" s="71"/>
    </row>
    <row r="76" spans="1:5" x14ac:dyDescent="0.2">
      <c r="A76" s="73">
        <v>4319</v>
      </c>
      <c r="B76" s="71" t="s">
        <v>338</v>
      </c>
      <c r="C76" s="74">
        <v>2543407.3199999998</v>
      </c>
      <c r="D76" s="71" t="s">
        <v>637</v>
      </c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13842923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1871367.38</v>
      </c>
      <c r="D99" s="75">
        <f>C99/$C$98</f>
        <v>0.13518585489495244</v>
      </c>
      <c r="E99" s="71"/>
    </row>
    <row r="100" spans="1:5" x14ac:dyDescent="0.2">
      <c r="A100" s="73">
        <v>5110</v>
      </c>
      <c r="B100" s="71" t="s">
        <v>355</v>
      </c>
      <c r="C100" s="74">
        <v>0</v>
      </c>
      <c r="D100" s="75">
        <f t="shared" ref="D100:D163" si="0">C100/$C$98</f>
        <v>0</v>
      </c>
      <c r="E100" s="71"/>
    </row>
    <row r="101" spans="1:5" x14ac:dyDescent="0.2">
      <c r="A101" s="73">
        <v>5111</v>
      </c>
      <c r="B101" s="71" t="s">
        <v>356</v>
      </c>
      <c r="C101" s="74">
        <v>0</v>
      </c>
      <c r="D101" s="75">
        <f t="shared" si="0"/>
        <v>0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>
        <f t="shared" si="0"/>
        <v>0</v>
      </c>
      <c r="E102" s="71"/>
    </row>
    <row r="103" spans="1:5" x14ac:dyDescent="0.2">
      <c r="A103" s="73">
        <v>5113</v>
      </c>
      <c r="B103" s="71" t="s">
        <v>358</v>
      </c>
      <c r="C103" s="74">
        <v>0</v>
      </c>
      <c r="D103" s="75">
        <f t="shared" si="0"/>
        <v>0</v>
      </c>
      <c r="E103" s="71"/>
    </row>
    <row r="104" spans="1:5" x14ac:dyDescent="0.2">
      <c r="A104" s="73">
        <v>5114</v>
      </c>
      <c r="B104" s="71" t="s">
        <v>359</v>
      </c>
      <c r="C104" s="74">
        <v>0</v>
      </c>
      <c r="D104" s="75">
        <f t="shared" si="0"/>
        <v>0</v>
      </c>
      <c r="E104" s="71"/>
    </row>
    <row r="105" spans="1:5" x14ac:dyDescent="0.2">
      <c r="A105" s="73">
        <v>5115</v>
      </c>
      <c r="B105" s="71" t="s">
        <v>360</v>
      </c>
      <c r="C105" s="74">
        <v>0</v>
      </c>
      <c r="D105" s="75">
        <f t="shared" si="0"/>
        <v>0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513069.02</v>
      </c>
      <c r="D107" s="75">
        <f t="shared" si="0"/>
        <v>3.7063633164758629E-2</v>
      </c>
      <c r="E107" s="71"/>
    </row>
    <row r="108" spans="1:5" x14ac:dyDescent="0.2">
      <c r="A108" s="73">
        <v>5121</v>
      </c>
      <c r="B108" s="71" t="s">
        <v>363</v>
      </c>
      <c r="C108" s="74">
        <v>138218.07999999999</v>
      </c>
      <c r="D108" s="75">
        <f t="shared" si="0"/>
        <v>9.9847467185940411E-3</v>
      </c>
      <c r="E108" s="71"/>
    </row>
    <row r="109" spans="1:5" x14ac:dyDescent="0.2">
      <c r="A109" s="73">
        <v>5122</v>
      </c>
      <c r="B109" s="71" t="s">
        <v>364</v>
      </c>
      <c r="C109" s="74">
        <v>3327.6</v>
      </c>
      <c r="D109" s="75">
        <f t="shared" si="0"/>
        <v>2.4038275731216592E-4</v>
      </c>
      <c r="E109" s="71"/>
    </row>
    <row r="110" spans="1:5" x14ac:dyDescent="0.2">
      <c r="A110" s="73">
        <v>5123</v>
      </c>
      <c r="B110" s="71" t="s">
        <v>365</v>
      </c>
      <c r="C110" s="74"/>
      <c r="D110" s="75">
        <f t="shared" si="0"/>
        <v>0</v>
      </c>
      <c r="E110" s="71"/>
    </row>
    <row r="111" spans="1:5" x14ac:dyDescent="0.2">
      <c r="A111" s="73">
        <v>5124</v>
      </c>
      <c r="B111" s="71" t="s">
        <v>366</v>
      </c>
      <c r="C111" s="74">
        <v>46063.23</v>
      </c>
      <c r="D111" s="75">
        <f t="shared" si="0"/>
        <v>3.3275652837193421E-3</v>
      </c>
      <c r="E111" s="71"/>
    </row>
    <row r="112" spans="1:5" x14ac:dyDescent="0.2">
      <c r="A112" s="73">
        <v>5125</v>
      </c>
      <c r="B112" s="71" t="s">
        <v>367</v>
      </c>
      <c r="C112" s="74">
        <v>2436</v>
      </c>
      <c r="D112" s="75">
        <f t="shared" si="0"/>
        <v>1.7597439500313626E-4</v>
      </c>
      <c r="E112" s="71"/>
    </row>
    <row r="113" spans="1:5" x14ac:dyDescent="0.2">
      <c r="A113" s="73">
        <v>5126</v>
      </c>
      <c r="B113" s="71" t="s">
        <v>368</v>
      </c>
      <c r="C113" s="74">
        <v>164215.6</v>
      </c>
      <c r="D113" s="75">
        <f t="shared" si="0"/>
        <v>1.1862783604300913E-2</v>
      </c>
      <c r="E113" s="71"/>
    </row>
    <row r="114" spans="1:5" x14ac:dyDescent="0.2">
      <c r="A114" s="73">
        <v>5127</v>
      </c>
      <c r="B114" s="71" t="s">
        <v>369</v>
      </c>
      <c r="C114" s="74">
        <v>17397.91</v>
      </c>
      <c r="D114" s="75">
        <f t="shared" si="0"/>
        <v>1.2568089846342423E-3</v>
      </c>
      <c r="E114" s="71"/>
    </row>
    <row r="115" spans="1:5" x14ac:dyDescent="0.2">
      <c r="A115" s="73">
        <v>5128</v>
      </c>
      <c r="B115" s="71" t="s">
        <v>370</v>
      </c>
      <c r="C115" s="74"/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141410.6</v>
      </c>
      <c r="D116" s="75">
        <f t="shared" si="0"/>
        <v>1.0215371421194787E-2</v>
      </c>
      <c r="E116" s="71"/>
    </row>
    <row r="117" spans="1:5" x14ac:dyDescent="0.2">
      <c r="A117" s="73">
        <v>5130</v>
      </c>
      <c r="B117" s="71" t="s">
        <v>372</v>
      </c>
      <c r="C117" s="74">
        <v>1358298.36</v>
      </c>
      <c r="D117" s="75">
        <f t="shared" si="0"/>
        <v>9.8122221730193845E-2</v>
      </c>
      <c r="E117" s="71"/>
    </row>
    <row r="118" spans="1:5" x14ac:dyDescent="0.2">
      <c r="A118" s="73">
        <v>5131</v>
      </c>
      <c r="B118" s="71" t="s">
        <v>373</v>
      </c>
      <c r="C118" s="74">
        <v>386376.45</v>
      </c>
      <c r="D118" s="75">
        <f t="shared" si="0"/>
        <v>2.7911478666752681E-2</v>
      </c>
      <c r="E118" s="71"/>
    </row>
    <row r="119" spans="1:5" x14ac:dyDescent="0.2">
      <c r="A119" s="73">
        <v>5132</v>
      </c>
      <c r="B119" s="71" t="s">
        <v>374</v>
      </c>
      <c r="C119" s="74"/>
      <c r="D119" s="75">
        <f t="shared" si="0"/>
        <v>0</v>
      </c>
      <c r="E119" s="71"/>
    </row>
    <row r="120" spans="1:5" x14ac:dyDescent="0.2">
      <c r="A120" s="73">
        <v>5133</v>
      </c>
      <c r="B120" s="71" t="s">
        <v>375</v>
      </c>
      <c r="C120" s="74">
        <v>62097.58</v>
      </c>
      <c r="D120" s="75">
        <f t="shared" si="0"/>
        <v>4.4858719505988728E-3</v>
      </c>
      <c r="E120" s="71"/>
    </row>
    <row r="121" spans="1:5" x14ac:dyDescent="0.2">
      <c r="A121" s="73">
        <v>5134</v>
      </c>
      <c r="B121" s="71" t="s">
        <v>376</v>
      </c>
      <c r="C121" s="74">
        <v>214782.13</v>
      </c>
      <c r="D121" s="75">
        <f t="shared" si="0"/>
        <v>1.5515663129817309E-2</v>
      </c>
      <c r="E121" s="71"/>
    </row>
    <row r="122" spans="1:5" x14ac:dyDescent="0.2">
      <c r="A122" s="73">
        <v>5135</v>
      </c>
      <c r="B122" s="71" t="s">
        <v>377</v>
      </c>
      <c r="C122" s="74">
        <v>206968.62</v>
      </c>
      <c r="D122" s="75">
        <f t="shared" si="0"/>
        <v>1.4951222368281612E-2</v>
      </c>
      <c r="E122" s="71"/>
    </row>
    <row r="123" spans="1:5" x14ac:dyDescent="0.2">
      <c r="A123" s="73">
        <v>5136</v>
      </c>
      <c r="B123" s="71" t="s">
        <v>378</v>
      </c>
      <c r="C123" s="74">
        <v>467834.99</v>
      </c>
      <c r="D123" s="75">
        <f t="shared" si="0"/>
        <v>3.3795968524855627E-2</v>
      </c>
      <c r="E123" s="71"/>
    </row>
    <row r="124" spans="1:5" x14ac:dyDescent="0.2">
      <c r="A124" s="73">
        <v>5137</v>
      </c>
      <c r="B124" s="71" t="s">
        <v>379</v>
      </c>
      <c r="C124" s="74">
        <v>6678.21</v>
      </c>
      <c r="D124" s="75">
        <f t="shared" si="0"/>
        <v>4.8242773581851176E-4</v>
      </c>
      <c r="E124" s="71"/>
    </row>
    <row r="125" spans="1:5" x14ac:dyDescent="0.2">
      <c r="A125" s="73">
        <v>5138</v>
      </c>
      <c r="B125" s="71" t="s">
        <v>380</v>
      </c>
      <c r="C125" s="74">
        <v>9443.35</v>
      </c>
      <c r="D125" s="75">
        <f t="shared" si="0"/>
        <v>6.8217890108902585E-4</v>
      </c>
      <c r="E125" s="71"/>
    </row>
    <row r="126" spans="1:5" x14ac:dyDescent="0.2">
      <c r="A126" s="73">
        <v>5139</v>
      </c>
      <c r="B126" s="71" t="s">
        <v>381</v>
      </c>
      <c r="C126" s="74">
        <v>4117.03</v>
      </c>
      <c r="D126" s="75">
        <f t="shared" si="0"/>
        <v>2.9741045298019785E-4</v>
      </c>
      <c r="E126" s="71"/>
    </row>
    <row r="127" spans="1:5" x14ac:dyDescent="0.2">
      <c r="A127" s="73">
        <v>5200</v>
      </c>
      <c r="B127" s="71" t="s">
        <v>382</v>
      </c>
      <c r="C127" s="74">
        <v>11582506.300000001</v>
      </c>
      <c r="D127" s="75">
        <f t="shared" si="0"/>
        <v>0.83670958077278912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11534570.310000001</v>
      </c>
      <c r="D131" s="75">
        <f t="shared" si="0"/>
        <v>0.83324672903258945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11534570.310000001</v>
      </c>
      <c r="D133" s="75">
        <f t="shared" si="0"/>
        <v>0.83324672903258945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47935.99</v>
      </c>
      <c r="D137" s="75">
        <f t="shared" si="0"/>
        <v>3.462851740199667E-3</v>
      </c>
      <c r="E137" s="71"/>
    </row>
    <row r="138" spans="1:5" x14ac:dyDescent="0.2">
      <c r="A138" s="73">
        <v>5241</v>
      </c>
      <c r="B138" s="71" t="s">
        <v>391</v>
      </c>
      <c r="C138" s="74">
        <v>47935.99</v>
      </c>
      <c r="D138" s="75">
        <f t="shared" si="0"/>
        <v>3.462851740199667E-3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C164/$C$98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f>+C186</f>
        <v>389049.32</v>
      </c>
      <c r="D185" s="75">
        <f t="shared" si="1"/>
        <v>2.8104564332258442E-2</v>
      </c>
      <c r="E185" s="71"/>
    </row>
    <row r="186" spans="1:5" x14ac:dyDescent="0.2">
      <c r="A186" s="73">
        <v>5510</v>
      </c>
      <c r="B186" s="71" t="s">
        <v>434</v>
      </c>
      <c r="C186" s="74">
        <f>+C191+C193</f>
        <v>389049.32</v>
      </c>
      <c r="D186" s="75">
        <f t="shared" si="1"/>
        <v>2.8104564332258442E-2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358885.28</v>
      </c>
      <c r="D191" s="75">
        <f>+C191/C98</f>
        <v>2.5925541881580937E-2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30164.04</v>
      </c>
      <c r="D193" s="75">
        <f>+C193/C98</f>
        <v>2.1790224506775049E-3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>
        <f t="shared" si="1"/>
        <v>0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9" fitToHeight="3" orientation="landscape" r:id="rId1"/>
  <ignoredErrors>
    <ignoredError sqref="D193 D19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zoomScale="140" zoomScaleNormal="140" workbookViewId="0">
      <selection activeCell="F23" sqref="F23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2" t="str">
        <f>ESF!A1</f>
        <v>FIDEICOMISO DE OBRAS POR COOPERACIÓN</v>
      </c>
      <c r="B1" s="142"/>
      <c r="C1" s="142"/>
      <c r="D1" s="50" t="s">
        <v>185</v>
      </c>
      <c r="E1" s="51">
        <f>ESF!H1</f>
        <v>2020</v>
      </c>
    </row>
    <row r="2" spans="1:5" ht="18.95" customHeight="1" x14ac:dyDescent="0.2">
      <c r="A2" s="142" t="s">
        <v>462</v>
      </c>
      <c r="B2" s="142"/>
      <c r="C2" s="142"/>
      <c r="D2" s="50" t="s">
        <v>187</v>
      </c>
      <c r="E2" s="51" t="str">
        <f>ESF!H2</f>
        <v>Trimestral</v>
      </c>
    </row>
    <row r="3" spans="1:5" ht="18.95" customHeight="1" x14ac:dyDescent="0.2">
      <c r="A3" s="142" t="str">
        <f>ESF!A3</f>
        <v>Correspondiente del 01 de enero  al 31 de  diciembre del 2020</v>
      </c>
      <c r="B3" s="142"/>
      <c r="C3" s="142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0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2549788.08</v>
      </c>
      <c r="D14" s="52" t="s">
        <v>638</v>
      </c>
    </row>
    <row r="15" spans="1:5" x14ac:dyDescent="0.2">
      <c r="A15" s="56">
        <v>3220</v>
      </c>
      <c r="B15" s="52" t="s">
        <v>467</v>
      </c>
      <c r="C15" s="57">
        <v>110429004.16</v>
      </c>
      <c r="D15" s="52" t="s">
        <v>638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15" sqref="B15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tabSelected="1" topLeftCell="A22" zoomScale="130" zoomScaleNormal="130" workbookViewId="0">
      <selection activeCell="G51" sqref="G51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2" t="str">
        <f>ESF!A1</f>
        <v>FIDEICOMISO DE OBRAS POR COOPERACIÓN</v>
      </c>
      <c r="B1" s="142"/>
      <c r="C1" s="142"/>
      <c r="D1" s="50" t="s">
        <v>185</v>
      </c>
      <c r="E1" s="51">
        <f>ESF!H1</f>
        <v>2020</v>
      </c>
    </row>
    <row r="2" spans="1:5" s="58" customFormat="1" ht="18.95" customHeight="1" x14ac:dyDescent="0.25">
      <c r="A2" s="142" t="s">
        <v>480</v>
      </c>
      <c r="B2" s="142"/>
      <c r="C2" s="142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2" t="str">
        <f>ESF!A3</f>
        <v>Correspondiente del 01 de enero  al 31 de  diciembre del 2020</v>
      </c>
      <c r="B3" s="142"/>
      <c r="C3" s="142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2500</v>
      </c>
      <c r="D8" s="57">
        <v>2500</v>
      </c>
    </row>
    <row r="9" spans="1:5" x14ac:dyDescent="0.2">
      <c r="A9" s="56">
        <v>1112</v>
      </c>
      <c r="B9" s="52" t="s">
        <v>482</v>
      </c>
      <c r="C9" s="57">
        <v>0</v>
      </c>
      <c r="D9" s="57">
        <v>0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50167964.600000001</v>
      </c>
      <c r="D11" s="57">
        <v>58326018.240000002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57">
        <f>+C8+C11</f>
        <v>50170464.600000001</v>
      </c>
      <c r="D15" s="57">
        <v>58328518.240000002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0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57">
        <v>0</v>
      </c>
    </row>
    <row r="26" spans="1:5" x14ac:dyDescent="0.2">
      <c r="A26" s="56">
        <v>1236</v>
      </c>
      <c r="B26" s="52" t="s">
        <v>228</v>
      </c>
      <c r="C26" s="57">
        <v>0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f>+C29</f>
        <v>147320</v>
      </c>
      <c r="D28" s="52">
        <v>0</v>
      </c>
      <c r="E28" s="135">
        <v>61062.400000000001</v>
      </c>
    </row>
    <row r="29" spans="1:5" x14ac:dyDescent="0.2">
      <c r="A29" s="56">
        <v>1241</v>
      </c>
      <c r="B29" s="52" t="s">
        <v>231</v>
      </c>
      <c r="C29" s="57">
        <v>147320</v>
      </c>
      <c r="D29" s="52">
        <v>0</v>
      </c>
      <c r="E29" s="135">
        <f>+E28</f>
        <v>61062.400000000001</v>
      </c>
    </row>
    <row r="30" spans="1:5" x14ac:dyDescent="0.2">
      <c r="A30" s="56">
        <v>1242</v>
      </c>
      <c r="B30" s="52" t="s">
        <v>232</v>
      </c>
      <c r="C30" s="57">
        <v>0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0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1" t="s">
        <v>617</v>
      </c>
      <c r="D45" s="131" t="s">
        <v>168</v>
      </c>
    </row>
    <row r="46" spans="1:4" x14ac:dyDescent="0.2">
      <c r="A46" s="63">
        <v>5500</v>
      </c>
      <c r="B46" s="64" t="s">
        <v>433</v>
      </c>
      <c r="C46" s="57">
        <v>332943.51</v>
      </c>
      <c r="D46" s="57">
        <f>+D47</f>
        <v>389049.32</v>
      </c>
    </row>
    <row r="47" spans="1:4" x14ac:dyDescent="0.2">
      <c r="A47" s="56">
        <v>5510</v>
      </c>
      <c r="B47" s="52" t="s">
        <v>434</v>
      </c>
      <c r="C47" s="57">
        <v>332943.51</v>
      </c>
      <c r="D47" s="57">
        <v>389049.32</v>
      </c>
    </row>
    <row r="48" spans="1:4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257404.92</v>
      </c>
      <c r="D52" s="57">
        <v>358885.28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75538.59</v>
      </c>
      <c r="D54" s="57">
        <v>30164.04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="130" zoomScaleNormal="130" zoomScaleSheetLayoutView="120" workbookViewId="0">
      <pane ySplit="1" topLeftCell="A2" activePane="bottomLeft" state="frozen"/>
      <selection activeCell="A14" sqref="A14:B14"/>
      <selection pane="bottomLeft" activeCell="B27" sqref="B2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Memoria!Área_de_impresión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2021-01-15T21:14:04Z</cp:lastPrinted>
  <dcterms:created xsi:type="dcterms:W3CDTF">2012-12-11T20:36:24Z</dcterms:created>
  <dcterms:modified xsi:type="dcterms:W3CDTF">2021-01-15T21:29:35Z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